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5" windowWidth="19140" windowHeight="9825"/>
  </bookViews>
  <sheets>
    <sheet name="Cash Flow" sheetId="2" r:id="rId1"/>
    <sheet name="Balance Sheet" sheetId="1" r:id="rId2"/>
    <sheet name="Fees" sheetId="3" r:id="rId3"/>
  </sheets>
  <definedNames>
    <definedName name="_xlnm.Print_Titles" localSheetId="1">'Balance Sheet'!$A:$D,'Balance Sheet'!$1:$2</definedName>
    <definedName name="_xlnm.Print_Titles" localSheetId="0">'Cash Flow'!$A:$D,'Cash Flow'!$1:$2</definedName>
  </definedNames>
  <calcPr calcId="145621"/>
</workbook>
</file>

<file path=xl/calcChain.xml><?xml version="1.0" encoding="utf-8"?>
<calcChain xmlns="http://schemas.openxmlformats.org/spreadsheetml/2006/main">
  <c r="E40" i="3" l="1"/>
  <c r="D15" i="3"/>
  <c r="D16" i="3" s="1"/>
  <c r="H15" i="3"/>
  <c r="H16" i="3" s="1"/>
  <c r="C15" i="3"/>
  <c r="C16" i="3" s="1"/>
  <c r="H14" i="3"/>
  <c r="G14" i="3"/>
  <c r="G15" i="3" s="1"/>
  <c r="G16" i="3" s="1"/>
  <c r="F14" i="3"/>
  <c r="F15" i="3" s="1"/>
  <c r="F16" i="3" s="1"/>
  <c r="E14" i="3"/>
  <c r="E15" i="3" s="1"/>
  <c r="E16" i="3" s="1"/>
  <c r="D14" i="3"/>
  <c r="C14" i="3"/>
  <c r="H10" i="3"/>
  <c r="H8" i="3"/>
  <c r="G8" i="3"/>
  <c r="G10" i="3" s="1"/>
  <c r="F8" i="3"/>
  <c r="F10" i="3" s="1"/>
  <c r="E8" i="3"/>
  <c r="E10" i="3" s="1"/>
  <c r="D8" i="3"/>
  <c r="D10" i="3" s="1"/>
  <c r="C8" i="3"/>
  <c r="C10" i="3" s="1"/>
  <c r="G21" i="2" l="1"/>
  <c r="E21" i="2"/>
  <c r="G8" i="2"/>
  <c r="G22" i="2" s="1"/>
  <c r="G23" i="2" s="1"/>
  <c r="E8" i="2"/>
  <c r="E22" i="2" s="1"/>
  <c r="E23" i="2" s="1"/>
  <c r="G16" i="1"/>
  <c r="G17" i="1" s="1"/>
  <c r="E16" i="1"/>
  <c r="E17" i="1" s="1"/>
  <c r="G9" i="1"/>
  <c r="G10" i="1" s="1"/>
  <c r="E9" i="1"/>
  <c r="E10" i="1" s="1"/>
  <c r="G8" i="1"/>
  <c r="E8" i="1"/>
</calcChain>
</file>

<file path=xl/sharedStrings.xml><?xml version="1.0" encoding="utf-8"?>
<sst xmlns="http://schemas.openxmlformats.org/spreadsheetml/2006/main" count="96" uniqueCount="79">
  <si>
    <t>Sep 26, 12</t>
  </si>
  <si>
    <t>Sep 26, 11</t>
  </si>
  <si>
    <t>ASSETS</t>
  </si>
  <si>
    <t>Current Assets</t>
  </si>
  <si>
    <t>Checking/Savings</t>
  </si>
  <si>
    <t>TPCJSA Checking</t>
  </si>
  <si>
    <t>TPCJSA HY Savings</t>
  </si>
  <si>
    <t>Total Checking/Savings</t>
  </si>
  <si>
    <t>Total Current Assets</t>
  </si>
  <si>
    <t>TOTAL ASSETS</t>
  </si>
  <si>
    <t>LIABILITIES &amp; EQUITY</t>
  </si>
  <si>
    <t>Equity</t>
  </si>
  <si>
    <t>Opening Balance Equity</t>
  </si>
  <si>
    <t>Unrestricted Net Assets</t>
  </si>
  <si>
    <t>Net Income</t>
  </si>
  <si>
    <t>Total Equity</t>
  </si>
  <si>
    <t>TOTAL LIABILITIES &amp; EQUITY</t>
  </si>
  <si>
    <t>Jul 1 - Sep 26, 12</t>
  </si>
  <si>
    <t>Jul 1 - Sep 26, 11</t>
  </si>
  <si>
    <t>Ordinary Income/Expense</t>
  </si>
  <si>
    <t>Income</t>
  </si>
  <si>
    <t>4003 - District III Fees</t>
  </si>
  <si>
    <t>4021 - Interest Earned</t>
  </si>
  <si>
    <t>4052 - Reimb from District III</t>
  </si>
  <si>
    <t>Total Income</t>
  </si>
  <si>
    <t>Expense</t>
  </si>
  <si>
    <t>5001 - State Affiliation Fees</t>
  </si>
  <si>
    <t>5032 - TPCJSA Phone Exp</t>
  </si>
  <si>
    <t>5041 - Treasurer Admin Expenses</t>
  </si>
  <si>
    <t>5051 - Games Admin. Expenses</t>
  </si>
  <si>
    <t>5086 - Website Expenses</t>
  </si>
  <si>
    <t>50863 - Website Expenses;Domain</t>
  </si>
  <si>
    <t>5091 - Registrar Admin Expenses</t>
  </si>
  <si>
    <t>5092 - Registrar Phone Expenses</t>
  </si>
  <si>
    <t>5210 - Promotion / Goodwill</t>
  </si>
  <si>
    <t>5750 - National Travel Expenses</t>
  </si>
  <si>
    <t>5800 - Leanne Ehnat Scholarship</t>
  </si>
  <si>
    <t>Total Expense</t>
  </si>
  <si>
    <t>Net Ordinary Income</t>
  </si>
  <si>
    <t>TPCJSA Team Fee Calculation</t>
  </si>
  <si>
    <t>U6&amp;U7</t>
  </si>
  <si>
    <t xml:space="preserve"> U8 </t>
  </si>
  <si>
    <t xml:space="preserve"> U9 </t>
  </si>
  <si>
    <t>U10</t>
  </si>
  <si>
    <t>U11</t>
  </si>
  <si>
    <t>U12-U19</t>
  </si>
  <si>
    <t>WSYSA Rate</t>
  </si>
  <si>
    <t>Assoc Balance per Player</t>
  </si>
  <si>
    <t>Total Player Cost</t>
  </si>
  <si>
    <t># Players</t>
  </si>
  <si>
    <t>Calculated Team Fee</t>
  </si>
  <si>
    <t>Fee per Team</t>
  </si>
  <si>
    <t>New</t>
  </si>
  <si>
    <t>Reduction</t>
  </si>
  <si>
    <t>Per Player Reduction</t>
  </si>
  <si>
    <t>WSYSA Breakdown</t>
  </si>
  <si>
    <t>District</t>
  </si>
  <si>
    <t>D3 has given this back the last 3 years.</t>
  </si>
  <si>
    <t>USYSA</t>
  </si>
  <si>
    <t>With loss of Adidas contract USYS is looking for $1.00 increase next year.</t>
  </si>
  <si>
    <t>USSF</t>
  </si>
  <si>
    <t>Who konows what these guys will do with World Cup bid costing so much.</t>
  </si>
  <si>
    <t>WYS</t>
  </si>
  <si>
    <t>2013 Fee Proposal</t>
  </si>
  <si>
    <t xml:space="preserve">all the anquish and frustration suffered by club officials, coaches </t>
  </si>
  <si>
    <t>and others, the TPCJSA Executive Board recommends that the</t>
  </si>
  <si>
    <t>annual player fee that stays with TPCJSA not be charged for the</t>
  </si>
  <si>
    <t>current year. Last year this was $4.00 a player.</t>
  </si>
  <si>
    <t>2011-2012 Team Fees</t>
  </si>
  <si>
    <t>2012-2013 Team Fees</t>
  </si>
  <si>
    <t>TPCJSA will bill the clubs the Team fee based soley on the $12.07</t>
  </si>
  <si>
    <t>Due to all the confusion surrounding the new scheduling system and</t>
  </si>
  <si>
    <t>paid to WSYSA in addition to the fees billed by District 3,</t>
  </si>
  <si>
    <t>for teams playing in the District 3 League.</t>
  </si>
  <si>
    <t>Submitted by</t>
  </si>
  <si>
    <t>David Painton, Treasurer</t>
  </si>
  <si>
    <t>Tacoma Pierce County Junior Soccer Association</t>
  </si>
  <si>
    <t>TPCJSA is in sound finanancial shape and this reduction of income</t>
  </si>
  <si>
    <t>will have no detrimental affect on the organization.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</si>
</sst>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#,##0.00;\-#,##0.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7">
    <xf numFmtId="0" fontId="0" fillId="0" borderId="0" xfId="0"/>
    <xf numFmtId="49" fontId="2" fillId="0" borderId="0" xfId="0" applyNumberFormat="1" applyFont="1"/>
    <xf numFmtId="49" fontId="0" fillId="0" borderId="1" xfId="0" applyNumberFormat="1" applyBorder="1" applyAlignment="1">
      <alignment horizontal="centerContinuous"/>
    </xf>
    <xf numFmtId="49" fontId="0" fillId="0" borderId="0" xfId="0" applyNumberFormat="1" applyBorder="1" applyAlignment="1">
      <alignment horizontal="centerContinuous"/>
    </xf>
    <xf numFmtId="164" fontId="3" fillId="0" borderId="0" xfId="0" applyNumberFormat="1" applyFont="1"/>
    <xf numFmtId="49" fontId="3" fillId="0" borderId="0" xfId="0" applyNumberFormat="1" applyFont="1"/>
    <xf numFmtId="164" fontId="3" fillId="0" borderId="0" xfId="0" applyNumberFormat="1" applyFont="1" applyBorder="1"/>
    <xf numFmtId="164" fontId="3" fillId="0" borderId="4" xfId="0" applyNumberFormat="1" applyFont="1" applyBorder="1"/>
    <xf numFmtId="164" fontId="2" fillId="0" borderId="5" xfId="0" applyNumberFormat="1" applyFont="1" applyBorder="1"/>
    <xf numFmtId="0" fontId="2" fillId="0" borderId="0" xfId="0" applyFont="1"/>
    <xf numFmtId="49" fontId="2" fillId="0" borderId="0" xfId="0" applyNumberFormat="1" applyFont="1" applyAlignment="1">
      <alignment horizontal="center"/>
    </xf>
    <xf numFmtId="49" fontId="2" fillId="0" borderId="2" xfId="0" applyNumberFormat="1" applyFont="1" applyBorder="1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2" fillId="0" borderId="0" xfId="0" applyNumberFormat="1" applyFont="1"/>
    <xf numFmtId="0" fontId="0" fillId="0" borderId="0" xfId="0" applyNumberFormat="1"/>
    <xf numFmtId="164" fontId="3" fillId="0" borderId="3" xfId="0" applyNumberFormat="1" applyFont="1" applyBorder="1"/>
    <xf numFmtId="44" fontId="0" fillId="0" borderId="0" xfId="2" applyFont="1"/>
    <xf numFmtId="0" fontId="4" fillId="0" borderId="0" xfId="0" applyFont="1"/>
    <xf numFmtId="43" fontId="0" fillId="0" borderId="0" xfId="1" applyFont="1"/>
    <xf numFmtId="43" fontId="0" fillId="0" borderId="6" xfId="1" applyFont="1" applyBorder="1"/>
    <xf numFmtId="44" fontId="0" fillId="0" borderId="3" xfId="2" applyFont="1" applyBorder="1"/>
    <xf numFmtId="37" fontId="0" fillId="0" borderId="3" xfId="2" applyNumberFormat="1" applyFont="1" applyBorder="1"/>
    <xf numFmtId="0" fontId="0" fillId="0" borderId="3" xfId="0" applyBorder="1"/>
    <xf numFmtId="44" fontId="0" fillId="0" borderId="6" xfId="2" applyFont="1" applyBorder="1"/>
    <xf numFmtId="43" fontId="2" fillId="0" borderId="5" xfId="1" applyFont="1" applyBorder="1"/>
    <xf numFmtId="43" fontId="2" fillId="0" borderId="0" xfId="1" applyFont="1"/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workbookViewId="0">
      <pane xSplit="4" ySplit="2" topLeftCell="E3" activePane="bottomRight" state="frozenSplit"/>
      <selection pane="topRight" activeCell="E1" sqref="E1"/>
      <selection pane="bottomLeft" activeCell="A3" sqref="A3"/>
      <selection pane="bottomRight" activeCell="N20" sqref="N20"/>
    </sheetView>
  </sheetViews>
  <sheetFormatPr defaultRowHeight="15" x14ac:dyDescent="0.25"/>
  <cols>
    <col min="1" max="3" width="2.85546875" style="14" customWidth="1"/>
    <col min="4" max="4" width="25.140625" style="14" customWidth="1"/>
    <col min="5" max="5" width="12.42578125" style="15" bestFit="1" customWidth="1"/>
    <col min="6" max="6" width="2.140625" style="15" customWidth="1"/>
    <col min="7" max="7" width="12.42578125" style="15" bestFit="1" customWidth="1"/>
  </cols>
  <sheetData>
    <row r="1" spans="1:7" thickBot="1" x14ac:dyDescent="0.4">
      <c r="A1" s="1"/>
      <c r="B1" s="1"/>
      <c r="C1" s="1"/>
      <c r="D1" s="1"/>
      <c r="E1" s="3"/>
      <c r="F1" s="2"/>
      <c r="G1" s="3"/>
    </row>
    <row r="2" spans="1:7" s="13" customFormat="1" ht="15.6" thickTop="1" thickBot="1" x14ac:dyDescent="0.4">
      <c r="A2" s="10"/>
      <c r="B2" s="10"/>
      <c r="C2" s="10"/>
      <c r="D2" s="10"/>
      <c r="E2" s="11" t="s">
        <v>17</v>
      </c>
      <c r="F2" s="12"/>
      <c r="G2" s="11" t="s">
        <v>18</v>
      </c>
    </row>
    <row r="3" spans="1:7" thickTop="1" x14ac:dyDescent="0.35">
      <c r="A3" s="1"/>
      <c r="B3" s="1" t="s">
        <v>19</v>
      </c>
      <c r="C3" s="1"/>
      <c r="D3" s="1"/>
      <c r="E3" s="4"/>
      <c r="F3" s="5"/>
      <c r="G3" s="4"/>
    </row>
    <row r="4" spans="1:7" ht="14.45" x14ac:dyDescent="0.35">
      <c r="A4" s="1"/>
      <c r="B4" s="1"/>
      <c r="C4" s="1" t="s">
        <v>20</v>
      </c>
      <c r="D4" s="1"/>
      <c r="E4" s="4"/>
      <c r="F4" s="5"/>
      <c r="G4" s="4"/>
    </row>
    <row r="5" spans="1:7" ht="14.45" x14ac:dyDescent="0.35">
      <c r="A5" s="1"/>
      <c r="B5" s="1"/>
      <c r="C5" s="1"/>
      <c r="D5" s="1" t="s">
        <v>21</v>
      </c>
      <c r="E5" s="4">
        <v>0</v>
      </c>
      <c r="F5" s="5"/>
      <c r="G5" s="4">
        <v>1000</v>
      </c>
    </row>
    <row r="6" spans="1:7" ht="14.45" x14ac:dyDescent="0.35">
      <c r="A6" s="1"/>
      <c r="B6" s="1"/>
      <c r="C6" s="1"/>
      <c r="D6" s="1" t="s">
        <v>22</v>
      </c>
      <c r="E6" s="4">
        <v>53.32</v>
      </c>
      <c r="F6" s="5"/>
      <c r="G6" s="4">
        <v>65.28</v>
      </c>
    </row>
    <row r="7" spans="1:7" thickBot="1" x14ac:dyDescent="0.4">
      <c r="A7" s="1"/>
      <c r="B7" s="1"/>
      <c r="C7" s="1"/>
      <c r="D7" s="1" t="s">
        <v>23</v>
      </c>
      <c r="E7" s="16">
        <v>0</v>
      </c>
      <c r="F7" s="5"/>
      <c r="G7" s="16">
        <v>3200.4</v>
      </c>
    </row>
    <row r="8" spans="1:7" ht="14.45" x14ac:dyDescent="0.35">
      <c r="A8" s="1"/>
      <c r="B8" s="1"/>
      <c r="C8" s="1" t="s">
        <v>24</v>
      </c>
      <c r="D8" s="1"/>
      <c r="E8" s="4">
        <f>ROUND(SUM(E4:E7),5)</f>
        <v>53.32</v>
      </c>
      <c r="F8" s="5"/>
      <c r="G8" s="4">
        <f>ROUND(SUM(G4:G7),5)</f>
        <v>4265.68</v>
      </c>
    </row>
    <row r="9" spans="1:7" ht="29.1" customHeight="1" x14ac:dyDescent="0.35">
      <c r="A9" s="1"/>
      <c r="B9" s="1"/>
      <c r="C9" s="1" t="s">
        <v>25</v>
      </c>
      <c r="D9" s="1"/>
      <c r="E9" s="4"/>
      <c r="F9" s="5"/>
      <c r="G9" s="4"/>
    </row>
    <row r="10" spans="1:7" ht="14.45" x14ac:dyDescent="0.35">
      <c r="A10" s="1"/>
      <c r="B10" s="1"/>
      <c r="C10" s="1"/>
      <c r="D10" s="1" t="s">
        <v>26</v>
      </c>
      <c r="E10" s="4">
        <v>0</v>
      </c>
      <c r="F10" s="5"/>
      <c r="G10" s="4">
        <v>60.35</v>
      </c>
    </row>
    <row r="11" spans="1:7" ht="14.45" x14ac:dyDescent="0.35">
      <c r="A11" s="1"/>
      <c r="B11" s="1"/>
      <c r="C11" s="1"/>
      <c r="D11" s="1" t="s">
        <v>27</v>
      </c>
      <c r="E11" s="4">
        <v>145.59</v>
      </c>
      <c r="F11" s="5"/>
      <c r="G11" s="4">
        <v>132.32</v>
      </c>
    </row>
    <row r="12" spans="1:7" ht="14.45" x14ac:dyDescent="0.35">
      <c r="A12" s="1"/>
      <c r="B12" s="1"/>
      <c r="C12" s="1"/>
      <c r="D12" s="1" t="s">
        <v>28</v>
      </c>
      <c r="E12" s="4">
        <v>0</v>
      </c>
      <c r="F12" s="5"/>
      <c r="G12" s="4">
        <v>300</v>
      </c>
    </row>
    <row r="13" spans="1:7" ht="14.45" x14ac:dyDescent="0.35">
      <c r="A13" s="1"/>
      <c r="B13" s="1"/>
      <c r="C13" s="1"/>
      <c r="D13" s="1" t="s">
        <v>29</v>
      </c>
      <c r="E13" s="4">
        <v>74.5</v>
      </c>
      <c r="F13" s="5"/>
      <c r="G13" s="4">
        <v>0</v>
      </c>
    </row>
    <row r="14" spans="1:7" ht="14.45" x14ac:dyDescent="0.35">
      <c r="A14" s="1"/>
      <c r="B14" s="1"/>
      <c r="C14" s="1"/>
      <c r="D14" s="1" t="s">
        <v>30</v>
      </c>
      <c r="E14" s="4">
        <v>0</v>
      </c>
      <c r="F14" s="5"/>
      <c r="G14" s="4">
        <v>450</v>
      </c>
    </row>
    <row r="15" spans="1:7" ht="14.45" x14ac:dyDescent="0.35">
      <c r="A15" s="1"/>
      <c r="B15" s="1"/>
      <c r="C15" s="1"/>
      <c r="D15" s="1" t="s">
        <v>31</v>
      </c>
      <c r="E15" s="4">
        <v>113.97</v>
      </c>
      <c r="F15" s="5"/>
      <c r="G15" s="4">
        <v>0</v>
      </c>
    </row>
    <row r="16" spans="1:7" ht="14.45" x14ac:dyDescent="0.35">
      <c r="A16" s="1"/>
      <c r="B16" s="1"/>
      <c r="C16" s="1"/>
      <c r="D16" s="1" t="s">
        <v>32</v>
      </c>
      <c r="E16" s="4">
        <v>399.3</v>
      </c>
      <c r="F16" s="5"/>
      <c r="G16" s="4">
        <v>334.41</v>
      </c>
    </row>
    <row r="17" spans="1:7" ht="14.45" x14ac:dyDescent="0.35">
      <c r="A17" s="1"/>
      <c r="B17" s="1"/>
      <c r="C17" s="1"/>
      <c r="D17" s="1" t="s">
        <v>33</v>
      </c>
      <c r="E17" s="4">
        <v>245.34</v>
      </c>
      <c r="F17" s="5"/>
      <c r="G17" s="4">
        <v>237.18</v>
      </c>
    </row>
    <row r="18" spans="1:7" ht="14.45" x14ac:dyDescent="0.35">
      <c r="A18" s="1"/>
      <c r="B18" s="1"/>
      <c r="C18" s="1"/>
      <c r="D18" s="1" t="s">
        <v>34</v>
      </c>
      <c r="E18" s="4">
        <v>0</v>
      </c>
      <c r="F18" s="5"/>
      <c r="G18" s="4">
        <v>1000</v>
      </c>
    </row>
    <row r="19" spans="1:7" ht="14.45" x14ac:dyDescent="0.35">
      <c r="A19" s="1"/>
      <c r="B19" s="1"/>
      <c r="C19" s="1"/>
      <c r="D19" s="1" t="s">
        <v>35</v>
      </c>
      <c r="E19" s="4">
        <v>0</v>
      </c>
      <c r="F19" s="5"/>
      <c r="G19" s="4">
        <v>2000</v>
      </c>
    </row>
    <row r="20" spans="1:7" thickBot="1" x14ac:dyDescent="0.4">
      <c r="A20" s="1"/>
      <c r="B20" s="1"/>
      <c r="C20" s="1"/>
      <c r="D20" s="1" t="s">
        <v>36</v>
      </c>
      <c r="E20" s="6">
        <v>2000</v>
      </c>
      <c r="F20" s="5"/>
      <c r="G20" s="6">
        <v>2000</v>
      </c>
    </row>
    <row r="21" spans="1:7" thickBot="1" x14ac:dyDescent="0.4">
      <c r="A21" s="1"/>
      <c r="B21" s="1"/>
      <c r="C21" s="1" t="s">
        <v>37</v>
      </c>
      <c r="D21" s="1"/>
      <c r="E21" s="7">
        <f>ROUND(SUM(E9:E20),5)</f>
        <v>2978.7</v>
      </c>
      <c r="F21" s="5"/>
      <c r="G21" s="7">
        <f>ROUND(SUM(G9:G20),5)</f>
        <v>6514.26</v>
      </c>
    </row>
    <row r="22" spans="1:7" ht="29.1" customHeight="1" thickBot="1" x14ac:dyDescent="0.4">
      <c r="A22" s="1"/>
      <c r="B22" s="1" t="s">
        <v>38</v>
      </c>
      <c r="C22" s="1"/>
      <c r="D22" s="1"/>
      <c r="E22" s="7">
        <f>ROUND(E3+E8-E21,5)</f>
        <v>-2925.38</v>
      </c>
      <c r="F22" s="5"/>
      <c r="G22" s="7">
        <f>ROUND(G3+G8-G21,5)</f>
        <v>-2248.58</v>
      </c>
    </row>
    <row r="23" spans="1:7" s="9" customFormat="1" ht="29.1" customHeight="1" thickBot="1" x14ac:dyDescent="0.3">
      <c r="A23" s="1" t="s">
        <v>14</v>
      </c>
      <c r="B23" s="1"/>
      <c r="C23" s="1"/>
      <c r="D23" s="1"/>
      <c r="E23" s="25">
        <f>E22</f>
        <v>-2925.38</v>
      </c>
      <c r="F23" s="26"/>
      <c r="G23" s="25">
        <f>G22</f>
        <v>-2248.58</v>
      </c>
    </row>
    <row r="24" spans="1:7" thickTop="1" x14ac:dyDescent="0.35"/>
  </sheetData>
  <pageMargins left="0.7" right="0.7" top="0.75" bottom="0.75" header="0.25" footer="0.3"/>
  <pageSetup orientation="portrait" horizontalDpi="0" verticalDpi="0" r:id="rId1"/>
  <headerFooter>
    <oddHeader>&amp;L&amp;"Arial,Bold"&amp;8 4:13 PM
&amp;"Arial,Bold"&amp;8 09/27/12
&amp;"Arial,Bold"&amp;8 Accrual Basis&amp;C&amp;"Arial,Bold"&amp;12 Tacoma-Pierce County Junior Soccer Assoc
&amp;"Arial,Bold"&amp;14 Profit &amp;&amp; Loss Prev Year Comparison
&amp;"Arial,Bold"&amp;10 July 1 through September 26, 2012</oddHeader>
    <oddFooter>&amp;R&amp;"Arial,Bold"&amp;8 Page &amp;P of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workbookViewId="0">
      <pane xSplit="4" ySplit="2" topLeftCell="E3" activePane="bottomRight" state="frozenSplit"/>
      <selection pane="topRight" activeCell="E1" sqref="E1"/>
      <selection pane="bottomLeft" activeCell="A3" sqref="A3"/>
      <selection pane="bottomRight" activeCell="J6" sqref="J6"/>
    </sheetView>
  </sheetViews>
  <sheetFormatPr defaultRowHeight="15" x14ac:dyDescent="0.25"/>
  <cols>
    <col min="1" max="3" width="2.85546875" style="14" customWidth="1"/>
    <col min="4" max="4" width="15.42578125" style="14" customWidth="1"/>
    <col min="5" max="5" width="8.140625" style="15" bestFit="1" customWidth="1"/>
    <col min="6" max="6" width="2.140625" style="15" customWidth="1"/>
    <col min="7" max="7" width="8.140625" style="15" bestFit="1" customWidth="1"/>
  </cols>
  <sheetData>
    <row r="1" spans="1:7" thickBot="1" x14ac:dyDescent="0.4">
      <c r="A1" s="1"/>
      <c r="B1" s="1"/>
      <c r="C1" s="1"/>
      <c r="D1" s="1"/>
      <c r="E1" s="3"/>
      <c r="F1" s="2"/>
      <c r="G1" s="3"/>
    </row>
    <row r="2" spans="1:7" s="13" customFormat="1" ht="15.6" thickTop="1" thickBot="1" x14ac:dyDescent="0.4">
      <c r="A2" s="10"/>
      <c r="B2" s="10"/>
      <c r="C2" s="10"/>
      <c r="D2" s="10"/>
      <c r="E2" s="11" t="s">
        <v>0</v>
      </c>
      <c r="F2" s="12"/>
      <c r="G2" s="11" t="s">
        <v>1</v>
      </c>
    </row>
    <row r="3" spans="1:7" thickTop="1" x14ac:dyDescent="0.35">
      <c r="A3" s="1" t="s">
        <v>2</v>
      </c>
      <c r="B3" s="1"/>
      <c r="C3" s="1"/>
      <c r="D3" s="1"/>
      <c r="E3" s="4"/>
      <c r="F3" s="5"/>
      <c r="G3" s="4"/>
    </row>
    <row r="4" spans="1:7" ht="14.45" x14ac:dyDescent="0.35">
      <c r="A4" s="1"/>
      <c r="B4" s="1" t="s">
        <v>3</v>
      </c>
      <c r="C4" s="1"/>
      <c r="D4" s="1"/>
      <c r="E4" s="4"/>
      <c r="F4" s="5"/>
      <c r="G4" s="4"/>
    </row>
    <row r="5" spans="1:7" ht="14.45" x14ac:dyDescent="0.35">
      <c r="A5" s="1"/>
      <c r="B5" s="1"/>
      <c r="C5" s="1" t="s">
        <v>4</v>
      </c>
      <c r="D5" s="1"/>
      <c r="E5" s="4"/>
      <c r="F5" s="5"/>
      <c r="G5" s="4"/>
    </row>
    <row r="6" spans="1:7" ht="14.45" x14ac:dyDescent="0.35">
      <c r="A6" s="1"/>
      <c r="B6" s="1"/>
      <c r="C6" s="1"/>
      <c r="D6" s="1" t="s">
        <v>5</v>
      </c>
      <c r="E6" s="4">
        <v>44886.46</v>
      </c>
      <c r="F6" s="5"/>
      <c r="G6" s="4">
        <v>3687.58</v>
      </c>
    </row>
    <row r="7" spans="1:7" thickBot="1" x14ac:dyDescent="0.4">
      <c r="A7" s="1"/>
      <c r="B7" s="1"/>
      <c r="C7" s="1"/>
      <c r="D7" s="1" t="s">
        <v>6</v>
      </c>
      <c r="E7" s="6">
        <v>102453.53</v>
      </c>
      <c r="F7" s="5"/>
      <c r="G7" s="6">
        <v>132063.47</v>
      </c>
    </row>
    <row r="8" spans="1:7" thickBot="1" x14ac:dyDescent="0.4">
      <c r="A8" s="1"/>
      <c r="B8" s="1"/>
      <c r="C8" s="1" t="s">
        <v>7</v>
      </c>
      <c r="D8" s="1"/>
      <c r="E8" s="7">
        <f>ROUND(SUM(E5:E7),5)</f>
        <v>147339.99</v>
      </c>
      <c r="F8" s="5"/>
      <c r="G8" s="7">
        <f>ROUND(SUM(G5:G7),5)</f>
        <v>135751.04999999999</v>
      </c>
    </row>
    <row r="9" spans="1:7" ht="29.1" customHeight="1" thickBot="1" x14ac:dyDescent="0.4">
      <c r="A9" s="1"/>
      <c r="B9" s="1" t="s">
        <v>8</v>
      </c>
      <c r="C9" s="1"/>
      <c r="D9" s="1"/>
      <c r="E9" s="7">
        <f>ROUND(E4+E8,5)</f>
        <v>147339.99</v>
      </c>
      <c r="F9" s="5"/>
      <c r="G9" s="7">
        <f>ROUND(G4+G8,5)</f>
        <v>135751.04999999999</v>
      </c>
    </row>
    <row r="10" spans="1:7" s="9" customFormat="1" ht="29.1" customHeight="1" thickBot="1" x14ac:dyDescent="0.3">
      <c r="A10" s="1" t="s">
        <v>9</v>
      </c>
      <c r="B10" s="1"/>
      <c r="C10" s="1"/>
      <c r="D10" s="1"/>
      <c r="E10" s="8">
        <f>ROUND(E3+E9,5)</f>
        <v>147339.99</v>
      </c>
      <c r="F10" s="1"/>
      <c r="G10" s="8">
        <f>ROUND(G3+G9,5)</f>
        <v>135751.04999999999</v>
      </c>
    </row>
    <row r="11" spans="1:7" ht="30" customHeight="1" thickTop="1" x14ac:dyDescent="0.35">
      <c r="A11" s="1" t="s">
        <v>10</v>
      </c>
      <c r="B11" s="1"/>
      <c r="C11" s="1"/>
      <c r="D11" s="1"/>
      <c r="E11" s="4"/>
      <c r="F11" s="5"/>
      <c r="G11" s="4"/>
    </row>
    <row r="12" spans="1:7" ht="14.45" x14ac:dyDescent="0.35">
      <c r="A12" s="1"/>
      <c r="B12" s="1" t="s">
        <v>11</v>
      </c>
      <c r="C12" s="1"/>
      <c r="D12" s="1"/>
      <c r="E12" s="4"/>
      <c r="F12" s="5"/>
      <c r="G12" s="4"/>
    </row>
    <row r="13" spans="1:7" ht="14.45" x14ac:dyDescent="0.35">
      <c r="A13" s="1"/>
      <c r="B13" s="1"/>
      <c r="C13" s="1" t="s">
        <v>12</v>
      </c>
      <c r="D13" s="1"/>
      <c r="E13" s="4">
        <v>127053.45</v>
      </c>
      <c r="F13" s="5"/>
      <c r="G13" s="4">
        <v>127053.45</v>
      </c>
    </row>
    <row r="14" spans="1:7" ht="14.45" x14ac:dyDescent="0.35">
      <c r="A14" s="1"/>
      <c r="B14" s="1"/>
      <c r="C14" s="1" t="s">
        <v>13</v>
      </c>
      <c r="D14" s="1"/>
      <c r="E14" s="4">
        <v>23211.919999999998</v>
      </c>
      <c r="F14" s="5"/>
      <c r="G14" s="4">
        <v>10946.18</v>
      </c>
    </row>
    <row r="15" spans="1:7" thickBot="1" x14ac:dyDescent="0.4">
      <c r="A15" s="1"/>
      <c r="B15" s="1"/>
      <c r="C15" s="1" t="s">
        <v>14</v>
      </c>
      <c r="D15" s="1"/>
      <c r="E15" s="6">
        <v>-2925.38</v>
      </c>
      <c r="F15" s="5"/>
      <c r="G15" s="6">
        <v>-2248.58</v>
      </c>
    </row>
    <row r="16" spans="1:7" thickBot="1" x14ac:dyDescent="0.4">
      <c r="A16" s="1"/>
      <c r="B16" s="1" t="s">
        <v>15</v>
      </c>
      <c r="C16" s="1"/>
      <c r="D16" s="1"/>
      <c r="E16" s="7">
        <f>ROUND(SUM(E12:E15),5)</f>
        <v>147339.99</v>
      </c>
      <c r="F16" s="5"/>
      <c r="G16" s="7">
        <f>ROUND(SUM(G12:G15),5)</f>
        <v>135751.04999999999</v>
      </c>
    </row>
    <row r="17" spans="1:7" s="9" customFormat="1" ht="29.1" customHeight="1" thickBot="1" x14ac:dyDescent="0.3">
      <c r="A17" s="1" t="s">
        <v>16</v>
      </c>
      <c r="B17" s="1"/>
      <c r="C17" s="1"/>
      <c r="D17" s="1"/>
      <c r="E17" s="8">
        <f>ROUND(E11+E16,5)</f>
        <v>147339.99</v>
      </c>
      <c r="F17" s="1"/>
      <c r="G17" s="8">
        <f>ROUND(G11+G16,5)</f>
        <v>135751.04999999999</v>
      </c>
    </row>
    <row r="18" spans="1:7" thickTop="1" x14ac:dyDescent="0.35"/>
  </sheetData>
  <pageMargins left="0.7" right="0.7" top="0.75" bottom="0.75" header="0.25" footer="0.3"/>
  <pageSetup orientation="portrait" horizontalDpi="0" verticalDpi="0" r:id="rId1"/>
  <headerFooter>
    <oddHeader>&amp;L&amp;"Arial,Bold"&amp;8 4:11 PM
&amp;"Arial,Bold"&amp;8 09/27/12
&amp;"Arial,Bold"&amp;8 Cash Basis&amp;C&amp;"Arial,Bold"&amp;12 Tacoma-Pierce County Junior Soccer Assoc
&amp;"Arial,Bold"&amp;14 Balance Sheet Prev Year Comparison
&amp;"Arial,Bold"&amp;10 As of September 26, 2012</oddHeader>
    <oddFooter>&amp;R&amp;"Arial,Bold"&amp;8 Page &amp;P of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41"/>
  <sheetViews>
    <sheetView workbookViewId="0">
      <selection activeCell="J13" sqref="J13"/>
    </sheetView>
  </sheetViews>
  <sheetFormatPr defaultRowHeight="15" x14ac:dyDescent="0.25"/>
  <cols>
    <col min="2" max="2" width="25.28515625" customWidth="1"/>
    <col min="3" max="3" width="11" customWidth="1"/>
    <col min="4" max="5" width="9.28515625" bestFit="1" customWidth="1"/>
    <col min="6" max="6" width="11" customWidth="1"/>
    <col min="7" max="8" width="9.28515625" bestFit="1" customWidth="1"/>
    <col min="9" max="9" width="3.140625" customWidth="1"/>
  </cols>
  <sheetData>
    <row r="1" spans="2:11" ht="18.600000000000001" x14ac:dyDescent="0.45">
      <c r="B1" s="18">
        <v>2013</v>
      </c>
    </row>
    <row r="3" spans="2:11" ht="14.45" x14ac:dyDescent="0.35">
      <c r="B3" t="s">
        <v>39</v>
      </c>
    </row>
    <row r="5" spans="2:11" ht="18.600000000000001" x14ac:dyDescent="0.45">
      <c r="C5" t="s">
        <v>40</v>
      </c>
      <c r="D5" t="s">
        <v>41</v>
      </c>
      <c r="E5" t="s">
        <v>42</v>
      </c>
      <c r="F5" t="s">
        <v>43</v>
      </c>
      <c r="G5" t="s">
        <v>44</v>
      </c>
      <c r="H5" t="s">
        <v>45</v>
      </c>
      <c r="K5" s="18" t="s">
        <v>63</v>
      </c>
    </row>
    <row r="6" spans="2:11" ht="14.45" x14ac:dyDescent="0.35">
      <c r="B6" t="s">
        <v>46</v>
      </c>
      <c r="C6" s="17">
        <v>12.07</v>
      </c>
      <c r="D6" s="17">
        <v>12.07</v>
      </c>
      <c r="E6" s="17">
        <v>12.07</v>
      </c>
      <c r="F6" s="17">
        <v>12.07</v>
      </c>
      <c r="G6" s="17">
        <v>12.07</v>
      </c>
      <c r="H6" s="17">
        <v>12.07</v>
      </c>
    </row>
    <row r="7" spans="2:11" thickBot="1" x14ac:dyDescent="0.4">
      <c r="B7" t="s">
        <v>47</v>
      </c>
      <c r="C7" s="21">
        <v>0</v>
      </c>
      <c r="D7" s="21">
        <v>0</v>
      </c>
      <c r="E7" s="21">
        <v>0</v>
      </c>
      <c r="F7" s="21">
        <v>0</v>
      </c>
      <c r="G7" s="21">
        <v>0</v>
      </c>
      <c r="H7" s="21">
        <v>0</v>
      </c>
      <c r="K7" t="s">
        <v>71</v>
      </c>
    </row>
    <row r="8" spans="2:11" ht="14.45" x14ac:dyDescent="0.35">
      <c r="B8" t="s">
        <v>48</v>
      </c>
      <c r="C8" s="17">
        <f>SUM(C6:C7)</f>
        <v>12.07</v>
      </c>
      <c r="D8" s="17">
        <f t="shared" ref="D8:H8" si="0">SUM(D6:D7)</f>
        <v>12.07</v>
      </c>
      <c r="E8" s="17">
        <f t="shared" si="0"/>
        <v>12.07</v>
      </c>
      <c r="F8" s="17">
        <f t="shared" si="0"/>
        <v>12.07</v>
      </c>
      <c r="G8" s="17">
        <f t="shared" si="0"/>
        <v>12.07</v>
      </c>
      <c r="H8" s="17">
        <f t="shared" si="0"/>
        <v>12.07</v>
      </c>
      <c r="K8" t="s">
        <v>64</v>
      </c>
    </row>
    <row r="9" spans="2:11" thickBot="1" x14ac:dyDescent="0.4">
      <c r="B9" t="s">
        <v>49</v>
      </c>
      <c r="C9" s="22">
        <v>6</v>
      </c>
      <c r="D9" s="22">
        <v>8</v>
      </c>
      <c r="E9" s="22">
        <v>9</v>
      </c>
      <c r="F9" s="23">
        <v>10</v>
      </c>
      <c r="G9" s="23">
        <v>14</v>
      </c>
      <c r="H9" s="23">
        <v>18</v>
      </c>
      <c r="K9" t="s">
        <v>65</v>
      </c>
    </row>
    <row r="10" spans="2:11" ht="14.45" x14ac:dyDescent="0.35">
      <c r="B10" t="s">
        <v>50</v>
      </c>
      <c r="C10" s="17">
        <f>C8*C9</f>
        <v>72.42</v>
      </c>
      <c r="D10" s="17">
        <f t="shared" ref="D10:H10" si="1">D8*D9</f>
        <v>96.56</v>
      </c>
      <c r="E10" s="17">
        <f t="shared" si="1"/>
        <v>108.63</v>
      </c>
      <c r="F10" s="17">
        <f t="shared" si="1"/>
        <v>120.7</v>
      </c>
      <c r="G10" s="17">
        <f t="shared" si="1"/>
        <v>168.98000000000002</v>
      </c>
      <c r="H10" s="17">
        <f t="shared" si="1"/>
        <v>217.26</v>
      </c>
      <c r="K10" t="s">
        <v>66</v>
      </c>
    </row>
    <row r="11" spans="2:11" thickBot="1" x14ac:dyDescent="0.4">
      <c r="B11" t="s">
        <v>69</v>
      </c>
      <c r="C11" s="24">
        <v>72.5</v>
      </c>
      <c r="D11" s="24">
        <v>96.5</v>
      </c>
      <c r="E11" s="24">
        <v>108.5</v>
      </c>
      <c r="F11" s="24">
        <v>121</v>
      </c>
      <c r="G11" s="24">
        <v>169</v>
      </c>
      <c r="H11" s="24">
        <v>217.5</v>
      </c>
      <c r="K11" t="s">
        <v>67</v>
      </c>
    </row>
    <row r="12" spans="2:11" thickTop="1" x14ac:dyDescent="0.35">
      <c r="C12" s="17"/>
      <c r="D12" s="17"/>
      <c r="E12" s="17"/>
    </row>
    <row r="13" spans="2:11" ht="14.45" x14ac:dyDescent="0.35">
      <c r="B13" t="s">
        <v>51</v>
      </c>
      <c r="C13" s="17">
        <v>95</v>
      </c>
      <c r="D13" s="17">
        <v>125</v>
      </c>
      <c r="E13" s="17">
        <v>145</v>
      </c>
      <c r="F13" s="17">
        <v>160</v>
      </c>
      <c r="G13" s="17">
        <v>225</v>
      </c>
      <c r="H13" s="17">
        <v>290</v>
      </c>
      <c r="K13" t="s">
        <v>70</v>
      </c>
    </row>
    <row r="14" spans="2:11" thickBot="1" x14ac:dyDescent="0.4">
      <c r="B14" t="s">
        <v>52</v>
      </c>
      <c r="C14" s="21">
        <f>-C11</f>
        <v>-72.5</v>
      </c>
      <c r="D14" s="21">
        <f t="shared" ref="D14:H14" si="2">-D11</f>
        <v>-96.5</v>
      </c>
      <c r="E14" s="21">
        <f t="shared" si="2"/>
        <v>-108.5</v>
      </c>
      <c r="F14" s="21">
        <f t="shared" si="2"/>
        <v>-121</v>
      </c>
      <c r="G14" s="21">
        <f t="shared" si="2"/>
        <v>-169</v>
      </c>
      <c r="H14" s="21">
        <f t="shared" si="2"/>
        <v>-217.5</v>
      </c>
      <c r="K14" t="s">
        <v>72</v>
      </c>
    </row>
    <row r="15" spans="2:11" ht="14.45" x14ac:dyDescent="0.35">
      <c r="B15" t="s">
        <v>53</v>
      </c>
      <c r="C15" s="17">
        <f>SUM(C13:C14)</f>
        <v>22.5</v>
      </c>
      <c r="D15" s="17">
        <f t="shared" ref="D15:H15" si="3">SUM(D13:D14)</f>
        <v>28.5</v>
      </c>
      <c r="E15" s="17">
        <f t="shared" si="3"/>
        <v>36.5</v>
      </c>
      <c r="F15" s="17">
        <f t="shared" si="3"/>
        <v>39</v>
      </c>
      <c r="G15" s="17">
        <f t="shared" si="3"/>
        <v>56</v>
      </c>
      <c r="H15" s="17">
        <f t="shared" si="3"/>
        <v>72.5</v>
      </c>
      <c r="K15" t="s">
        <v>73</v>
      </c>
    </row>
    <row r="16" spans="2:11" thickBot="1" x14ac:dyDescent="0.4">
      <c r="B16" t="s">
        <v>54</v>
      </c>
      <c r="C16" s="24">
        <f>C15/C9</f>
        <v>3.75</v>
      </c>
      <c r="D16" s="24">
        <f t="shared" ref="D16:G16" si="4">D15/D9</f>
        <v>3.5625</v>
      </c>
      <c r="E16" s="24">
        <f t="shared" si="4"/>
        <v>4.0555555555555554</v>
      </c>
      <c r="F16" s="24">
        <f t="shared" si="4"/>
        <v>3.9</v>
      </c>
      <c r="G16" s="24">
        <f t="shared" si="4"/>
        <v>4</v>
      </c>
      <c r="H16" s="24">
        <f>H15/H9</f>
        <v>4.0277777777777777</v>
      </c>
    </row>
    <row r="17" spans="2:11" thickTop="1" x14ac:dyDescent="0.35">
      <c r="K17" t="s">
        <v>77</v>
      </c>
    </row>
    <row r="18" spans="2:11" ht="18.600000000000001" x14ac:dyDescent="0.45">
      <c r="B18" s="18">
        <v>2012</v>
      </c>
      <c r="K18" t="s">
        <v>78</v>
      </c>
    </row>
    <row r="20" spans="2:11" ht="14.45" x14ac:dyDescent="0.35">
      <c r="B20" t="s">
        <v>39</v>
      </c>
    </row>
    <row r="21" spans="2:11" ht="14.45" x14ac:dyDescent="0.35">
      <c r="K21" t="s">
        <v>74</v>
      </c>
    </row>
    <row r="22" spans="2:11" ht="14.45" x14ac:dyDescent="0.35">
      <c r="C22" t="s">
        <v>40</v>
      </c>
      <c r="D22" t="s">
        <v>41</v>
      </c>
      <c r="E22" t="s">
        <v>42</v>
      </c>
      <c r="F22" t="s">
        <v>43</v>
      </c>
      <c r="G22" t="s">
        <v>44</v>
      </c>
      <c r="H22" t="s">
        <v>45</v>
      </c>
    </row>
    <row r="23" spans="2:11" ht="14.45" x14ac:dyDescent="0.35">
      <c r="B23" t="s">
        <v>46</v>
      </c>
      <c r="C23" s="17">
        <v>12.07</v>
      </c>
      <c r="D23" s="17">
        <v>12.07</v>
      </c>
      <c r="E23" s="17">
        <v>12.07</v>
      </c>
      <c r="F23" s="17">
        <v>12.07</v>
      </c>
      <c r="G23" s="17">
        <v>12.07</v>
      </c>
      <c r="H23" s="17">
        <v>12.07</v>
      </c>
      <c r="K23" t="s">
        <v>75</v>
      </c>
    </row>
    <row r="24" spans="2:11" thickBot="1" x14ac:dyDescent="0.4">
      <c r="B24" t="s">
        <v>47</v>
      </c>
      <c r="C24" s="21">
        <v>4</v>
      </c>
      <c r="D24" s="21">
        <v>4</v>
      </c>
      <c r="E24" s="21">
        <v>4</v>
      </c>
      <c r="F24" s="21">
        <v>4</v>
      </c>
      <c r="G24" s="21">
        <v>4</v>
      </c>
      <c r="H24" s="21">
        <v>4</v>
      </c>
      <c r="K24" t="s">
        <v>76</v>
      </c>
    </row>
    <row r="25" spans="2:11" ht="14.45" x14ac:dyDescent="0.35">
      <c r="B25" t="s">
        <v>48</v>
      </c>
      <c r="C25" s="17">
        <v>16.07</v>
      </c>
      <c r="D25" s="17">
        <v>16.07</v>
      </c>
      <c r="E25" s="17">
        <v>16.07</v>
      </c>
      <c r="F25" s="17">
        <v>16.07</v>
      </c>
      <c r="G25" s="17">
        <v>16.07</v>
      </c>
      <c r="H25" s="17">
        <v>16.07</v>
      </c>
    </row>
    <row r="26" spans="2:11" thickBot="1" x14ac:dyDescent="0.4">
      <c r="B26" t="s">
        <v>49</v>
      </c>
      <c r="C26" s="22">
        <v>6</v>
      </c>
      <c r="D26" s="22">
        <v>8</v>
      </c>
      <c r="E26" s="22">
        <v>9</v>
      </c>
      <c r="F26" s="23">
        <v>10</v>
      </c>
      <c r="G26" s="23">
        <v>14</v>
      </c>
      <c r="H26" s="23">
        <v>18</v>
      </c>
    </row>
    <row r="27" spans="2:11" ht="14.45" x14ac:dyDescent="0.35">
      <c r="B27" t="s">
        <v>50</v>
      </c>
      <c r="C27" s="17">
        <v>96.42</v>
      </c>
      <c r="D27" s="17">
        <v>128.56</v>
      </c>
      <c r="E27" s="17">
        <v>144.63</v>
      </c>
      <c r="F27" s="17">
        <v>160.69999999999999</v>
      </c>
      <c r="G27" s="17">
        <v>224.98</v>
      </c>
      <c r="H27" s="17">
        <v>289.26</v>
      </c>
    </row>
    <row r="28" spans="2:11" thickBot="1" x14ac:dyDescent="0.4">
      <c r="B28" t="s">
        <v>68</v>
      </c>
      <c r="C28" s="24">
        <v>95</v>
      </c>
      <c r="D28" s="24">
        <v>125</v>
      </c>
      <c r="E28" s="24">
        <v>145</v>
      </c>
      <c r="F28" s="24">
        <v>160</v>
      </c>
      <c r="G28" s="24">
        <v>225</v>
      </c>
      <c r="H28" s="24">
        <v>290</v>
      </c>
    </row>
    <row r="29" spans="2:11" thickTop="1" x14ac:dyDescent="0.35">
      <c r="C29" s="17"/>
      <c r="D29" s="17"/>
      <c r="E29" s="17"/>
    </row>
    <row r="30" spans="2:11" x14ac:dyDescent="0.25">
      <c r="B30" t="s">
        <v>51</v>
      </c>
      <c r="C30" s="17">
        <v>100</v>
      </c>
      <c r="D30" s="17">
        <v>180</v>
      </c>
      <c r="E30" s="17">
        <v>205</v>
      </c>
      <c r="F30" s="17">
        <v>230</v>
      </c>
      <c r="G30" s="17">
        <v>320</v>
      </c>
      <c r="H30" s="17">
        <v>410</v>
      </c>
    </row>
    <row r="31" spans="2:11" ht="15.75" thickBot="1" x14ac:dyDescent="0.3">
      <c r="B31" t="s">
        <v>52</v>
      </c>
      <c r="C31" s="21">
        <v>-95</v>
      </c>
      <c r="D31" s="21">
        <v>-125</v>
      </c>
      <c r="E31" s="21">
        <v>-145</v>
      </c>
      <c r="F31" s="21">
        <v>-160</v>
      </c>
      <c r="G31" s="21">
        <v>-225</v>
      </c>
      <c r="H31" s="21">
        <v>-290</v>
      </c>
    </row>
    <row r="32" spans="2:11" x14ac:dyDescent="0.25">
      <c r="B32" t="s">
        <v>53</v>
      </c>
      <c r="C32" s="17">
        <v>5</v>
      </c>
      <c r="D32" s="17">
        <v>55</v>
      </c>
      <c r="E32" s="17">
        <v>60</v>
      </c>
      <c r="F32" s="17">
        <v>70</v>
      </c>
      <c r="G32" s="17">
        <v>95</v>
      </c>
      <c r="H32" s="17">
        <v>120</v>
      </c>
    </row>
    <row r="33" spans="2:8" ht="15.75" thickBot="1" x14ac:dyDescent="0.3">
      <c r="B33" t="s">
        <v>54</v>
      </c>
      <c r="C33" s="24">
        <v>0.83</v>
      </c>
      <c r="D33" s="24">
        <v>6.88</v>
      </c>
      <c r="E33" s="24">
        <v>6.67</v>
      </c>
      <c r="F33" s="24">
        <v>7</v>
      </c>
      <c r="G33" s="24">
        <v>6.79</v>
      </c>
      <c r="H33" s="24">
        <v>6.67</v>
      </c>
    </row>
    <row r="34" spans="2:8" ht="15.75" thickTop="1" x14ac:dyDescent="0.25"/>
    <row r="35" spans="2:8" x14ac:dyDescent="0.25">
      <c r="C35" t="s">
        <v>55</v>
      </c>
    </row>
    <row r="36" spans="2:8" x14ac:dyDescent="0.25">
      <c r="C36" t="s">
        <v>56</v>
      </c>
      <c r="E36" s="19">
        <v>0.35</v>
      </c>
      <c r="F36" t="s">
        <v>57</v>
      </c>
    </row>
    <row r="37" spans="2:8" x14ac:dyDescent="0.25">
      <c r="C37" t="s">
        <v>58</v>
      </c>
      <c r="E37" s="19">
        <v>1</v>
      </c>
      <c r="F37" t="s">
        <v>59</v>
      </c>
    </row>
    <row r="38" spans="2:8" x14ac:dyDescent="0.25">
      <c r="C38" t="s">
        <v>60</v>
      </c>
      <c r="E38" s="19">
        <v>1</v>
      </c>
      <c r="F38" t="s">
        <v>61</v>
      </c>
    </row>
    <row r="39" spans="2:8" x14ac:dyDescent="0.25">
      <c r="C39" t="s">
        <v>62</v>
      </c>
      <c r="E39" s="19">
        <v>9.7200000000000006</v>
      </c>
    </row>
    <row r="40" spans="2:8" ht="15.75" thickBot="1" x14ac:dyDescent="0.3">
      <c r="E40" s="20">
        <f>SUM(E36:E39)</f>
        <v>12.07</v>
      </c>
    </row>
    <row r="41" spans="2:8" ht="15.75" thickTop="1" x14ac:dyDescent="0.25"/>
  </sheetData>
  <pageMargins left="0.7" right="0.7" top="0.75" bottom="0.75" header="0.3" footer="0.3"/>
  <pageSetup scale="73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Cash Flow</vt:lpstr>
      <vt:lpstr>Balance Sheet</vt:lpstr>
      <vt:lpstr>Fees</vt:lpstr>
      <vt:lpstr>'Balance Sheet'!Print_Titles</vt:lpstr>
      <vt:lpstr>'Cash Flow'!Print_Titles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Dave</dc:creator>
  <cp:lastModifiedBy>plf</cp:lastModifiedBy>
  <cp:lastPrinted>2012-09-28T00:42:33Z</cp:lastPrinted>
  <dcterms:created xsi:type="dcterms:W3CDTF">2012-09-27T23:11:59Z</dcterms:created>
  <dcterms:modified xsi:type="dcterms:W3CDTF">2012-09-30T15:57:59Z</dcterms:modified>
</cp:coreProperties>
</file>